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O-PC\Documents\Baildon Town Council\Finances 19-20\Budget 19.20\"/>
    </mc:Choice>
  </mc:AlternateContent>
  <xr:revisionPtr revIDLastSave="0" documentId="8_{E00C1F1F-BE2D-4C74-8EB5-2B6662BF1AE5}" xr6:coauthVersionLast="43" xr6:coauthVersionMax="43" xr10:uidLastSave="{00000000-0000-0000-0000-000000000000}"/>
  <bookViews>
    <workbookView xWindow="-120" yWindow="-120" windowWidth="20730" windowHeight="11160" xr2:uid="{2892D498-EF9E-4245-B895-47BDCE2FD57F}"/>
  </bookViews>
  <sheets>
    <sheet name="Sheet1" sheetId="1" r:id="rId1"/>
  </sheets>
  <externalReferences>
    <externalReference r:id="rId2"/>
  </externalReferences>
  <definedNames>
    <definedName name="_xlnm.Print_Area" localSheetId="0">Sheet1!$A$1:$I$107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6" i="1" l="1"/>
  <c r="G105" i="1"/>
  <c r="I105" i="1" s="1"/>
  <c r="G104" i="1"/>
  <c r="I104" i="1" s="1"/>
  <c r="G103" i="1"/>
  <c r="I103" i="1" s="1"/>
  <c r="G102" i="1"/>
  <c r="G101" i="1"/>
  <c r="I100" i="1"/>
  <c r="G99" i="1"/>
  <c r="I99" i="1" s="1"/>
  <c r="G97" i="1"/>
  <c r="G96" i="1"/>
  <c r="I96" i="1" s="1"/>
  <c r="G95" i="1"/>
  <c r="E92" i="1"/>
  <c r="I91" i="1"/>
  <c r="G90" i="1"/>
  <c r="I90" i="1" s="1"/>
  <c r="I89" i="1"/>
  <c r="G88" i="1"/>
  <c r="I87" i="1"/>
  <c r="I86" i="1"/>
  <c r="I85" i="1"/>
  <c r="G79" i="1"/>
  <c r="G81" i="1" s="1"/>
  <c r="I81" i="1" s="1"/>
  <c r="E77" i="1"/>
  <c r="D77" i="1"/>
  <c r="G76" i="1"/>
  <c r="I76" i="1" s="1"/>
  <c r="G77" i="1"/>
  <c r="D73" i="1"/>
  <c r="C73" i="1"/>
  <c r="E72" i="1"/>
  <c r="I72" i="1" s="1"/>
  <c r="G71" i="1"/>
  <c r="I71" i="1" s="1"/>
  <c r="E71" i="1"/>
  <c r="G70" i="1"/>
  <c r="E70" i="1"/>
  <c r="G69" i="1"/>
  <c r="I69" i="1" s="1"/>
  <c r="E69" i="1"/>
  <c r="G68" i="1"/>
  <c r="E68" i="1"/>
  <c r="G67" i="1"/>
  <c r="I67" i="1" s="1"/>
  <c r="E67" i="1"/>
  <c r="E66" i="1"/>
  <c r="I66" i="1" s="1"/>
  <c r="G65" i="1"/>
  <c r="E65" i="1"/>
  <c r="G64" i="1"/>
  <c r="E64" i="1"/>
  <c r="I64" i="1" s="1"/>
  <c r="G63" i="1"/>
  <c r="E63" i="1"/>
  <c r="E60" i="1"/>
  <c r="D60" i="1"/>
  <c r="C60" i="1"/>
  <c r="I59" i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E48" i="1"/>
  <c r="D48" i="1"/>
  <c r="C48" i="1"/>
  <c r="I47" i="1"/>
  <c r="G46" i="1"/>
  <c r="I46" i="1" s="1"/>
  <c r="G45" i="1"/>
  <c r="I45" i="1" s="1"/>
  <c r="G44" i="1"/>
  <c r="I44" i="1" s="1"/>
  <c r="I43" i="1"/>
  <c r="G42" i="1"/>
  <c r="I42" i="1" s="1"/>
  <c r="G41" i="1"/>
  <c r="I41" i="1" s="1"/>
  <c r="I40" i="1"/>
  <c r="G39" i="1"/>
  <c r="I39" i="1" s="1"/>
  <c r="G38" i="1"/>
  <c r="I38" i="1" s="1"/>
  <c r="G37" i="1"/>
  <c r="I37" i="1" s="1"/>
  <c r="G36" i="1"/>
  <c r="I36" i="1" s="1"/>
  <c r="E33" i="1"/>
  <c r="D33" i="1"/>
  <c r="C33" i="1"/>
  <c r="G32" i="1"/>
  <c r="I32" i="1" s="1"/>
  <c r="G31" i="1"/>
  <c r="I31" i="1" s="1"/>
  <c r="G29" i="1"/>
  <c r="I28" i="1"/>
  <c r="E25" i="1"/>
  <c r="D25" i="1"/>
  <c r="C25" i="1"/>
  <c r="G24" i="1"/>
  <c r="I24" i="1" s="1"/>
  <c r="G23" i="1"/>
  <c r="I23" i="1" s="1"/>
  <c r="G22" i="1"/>
  <c r="I22" i="1" s="1"/>
  <c r="G21" i="1"/>
  <c r="I21" i="1" s="1"/>
  <c r="G20" i="1"/>
  <c r="I20" i="1" s="1"/>
  <c r="G19" i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I65" i="1" l="1"/>
  <c r="G106" i="1"/>
  <c r="I106" i="1"/>
  <c r="D83" i="1"/>
  <c r="C83" i="1"/>
  <c r="G33" i="1"/>
  <c r="I33" i="1" s="1"/>
  <c r="I68" i="1"/>
  <c r="I70" i="1"/>
  <c r="G92" i="1"/>
  <c r="I92" i="1" s="1"/>
  <c r="G25" i="1"/>
  <c r="I25" i="1" s="1"/>
  <c r="G73" i="1"/>
  <c r="E73" i="1"/>
  <c r="E83" i="1" s="1"/>
  <c r="E93" i="1" s="1"/>
  <c r="I77" i="1"/>
  <c r="G48" i="1"/>
  <c r="I48" i="1" s="1"/>
  <c r="G60" i="1"/>
  <c r="I60" i="1" s="1"/>
  <c r="I63" i="1"/>
  <c r="I79" i="1"/>
  <c r="I88" i="1"/>
  <c r="I97" i="1"/>
  <c r="I29" i="1"/>
  <c r="I73" i="1" l="1"/>
  <c r="G83" i="1"/>
  <c r="G93" i="1" l="1"/>
  <c r="I83" i="1"/>
  <c r="I93" i="1" s="1"/>
</calcChain>
</file>

<file path=xl/sharedStrings.xml><?xml version="1.0" encoding="utf-8"?>
<sst xmlns="http://schemas.openxmlformats.org/spreadsheetml/2006/main" count="117" uniqueCount="95">
  <si>
    <t>Delegated to:</t>
  </si>
  <si>
    <t xml:space="preserve">2019/20 </t>
  </si>
  <si>
    <t xml:space="preserve">plus b/f and ammendments </t>
  </si>
  <si>
    <t xml:space="preserve">2019/20Delegated Budget </t>
  </si>
  <si>
    <t>YEAR TO DATE  EXPENDITURE</t>
  </si>
  <si>
    <t>BUDGET REMAINING</t>
  </si>
  <si>
    <t>Delegated to the Clerk</t>
  </si>
  <si>
    <t>Chair's allowance</t>
  </si>
  <si>
    <t>Employee cost</t>
  </si>
  <si>
    <t>audit fees</t>
  </si>
  <si>
    <t>Room rent</t>
  </si>
  <si>
    <t>bank charges</t>
  </si>
  <si>
    <t xml:space="preserve">Telephone/mobile/wifi </t>
  </si>
  <si>
    <t>Office Supplies</t>
  </si>
  <si>
    <t>Warden Exp</t>
  </si>
  <si>
    <t>Insurance</t>
  </si>
  <si>
    <t>Annual Report</t>
  </si>
  <si>
    <t>Petty Cash</t>
  </si>
  <si>
    <t>staff training</t>
  </si>
  <si>
    <t xml:space="preserve"> </t>
  </si>
  <si>
    <t>Cllr Training</t>
  </si>
  <si>
    <t>YLCA/SLCC</t>
  </si>
  <si>
    <t>Events</t>
  </si>
  <si>
    <t>Baildon at xmas held on account</t>
  </si>
  <si>
    <t>Baildon at Christmas</t>
  </si>
  <si>
    <t>Baildon in Bloom</t>
  </si>
  <si>
    <t>Software/ support</t>
  </si>
  <si>
    <t>outsourced HR</t>
  </si>
  <si>
    <t>IT Hardware</t>
  </si>
  <si>
    <t>sub total</t>
  </si>
  <si>
    <t>Governance</t>
  </si>
  <si>
    <t>office</t>
  </si>
  <si>
    <t>health and safety</t>
  </si>
  <si>
    <t>Outsourced Website</t>
  </si>
  <si>
    <t>new fin system</t>
  </si>
  <si>
    <t>Economy</t>
  </si>
  <si>
    <t xml:space="preserve">Christmas Lights </t>
  </si>
  <si>
    <t>Baildon Station Improvements</t>
  </si>
  <si>
    <t xml:space="preserve">Bunting </t>
  </si>
  <si>
    <t>Library services</t>
  </si>
  <si>
    <t>marketing baildon</t>
  </si>
  <si>
    <t>Walkers are Welcome</t>
  </si>
  <si>
    <t>Business Support</t>
  </si>
  <si>
    <t>improving internet conectivity</t>
  </si>
  <si>
    <t>Northgate Toilets</t>
  </si>
  <si>
    <t>Cycle races</t>
  </si>
  <si>
    <t>Harley rally</t>
  </si>
  <si>
    <t>5% eff saving</t>
  </si>
  <si>
    <t>Community</t>
  </si>
  <si>
    <t>Youth work</t>
  </si>
  <si>
    <t>Health and well being -BB</t>
  </si>
  <si>
    <t>BaildonYouth Partnership</t>
  </si>
  <si>
    <t>Safety</t>
  </si>
  <si>
    <t>Saltaire Festival</t>
  </si>
  <si>
    <t>Skylark Fund</t>
  </si>
  <si>
    <t>Community Development</t>
  </si>
  <si>
    <t>5% eff Saving</t>
  </si>
  <si>
    <t xml:space="preserve">Environment </t>
  </si>
  <si>
    <t>grit bins</t>
  </si>
  <si>
    <t>jenny lane playing fields</t>
  </si>
  <si>
    <t>footpaths</t>
  </si>
  <si>
    <t>sports facilities</t>
  </si>
  <si>
    <t>Allotments</t>
  </si>
  <si>
    <t>green spaces funds</t>
  </si>
  <si>
    <t>bradford works contract</t>
  </si>
  <si>
    <t>Street Furniture/litterbins</t>
  </si>
  <si>
    <t>general / water barrel</t>
  </si>
  <si>
    <t>5% effiencency savings</t>
  </si>
  <si>
    <t>Planning</t>
  </si>
  <si>
    <t>Traffic Reg</t>
  </si>
  <si>
    <t>Bracken Hall</t>
  </si>
  <si>
    <t>Total Expenditure</t>
  </si>
  <si>
    <t>Allotments Reserve</t>
  </si>
  <si>
    <t>ICH debt reserve</t>
  </si>
  <si>
    <t>cil reserve</t>
  </si>
  <si>
    <t>toilet reserve</t>
  </si>
  <si>
    <t>General Reserve</t>
  </si>
  <si>
    <t>contingency spend</t>
  </si>
  <si>
    <t>Bracken Hall Reserve</t>
  </si>
  <si>
    <t>Total Reserve</t>
  </si>
  <si>
    <t>INCOME</t>
  </si>
  <si>
    <t>Misc income</t>
  </si>
  <si>
    <t>Precept/grant</t>
  </si>
  <si>
    <t>VAT</t>
  </si>
  <si>
    <t>CIL income</t>
  </si>
  <si>
    <t>Hire of ICH</t>
  </si>
  <si>
    <t>Lights Donation Income</t>
  </si>
  <si>
    <t>Bank Interest</t>
  </si>
  <si>
    <t>Loo donation</t>
  </si>
  <si>
    <t>Total income</t>
  </si>
  <si>
    <t xml:space="preserve">2019/20 Delegated Budget </t>
  </si>
  <si>
    <t>Sub Total</t>
  </si>
  <si>
    <t>RECEIVED</t>
  </si>
  <si>
    <t>OUTSTANDING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</si>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</sst>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/>
    <xf numFmtId="164" fontId="1" fillId="0" borderId="3" xfId="0" applyNumberFormat="1" applyFont="1" applyBorder="1"/>
    <xf numFmtId="0" fontId="1" fillId="0" borderId="3" xfId="0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164" fontId="7" fillId="0" borderId="3" xfId="0" applyNumberFormat="1" applyFont="1" applyBorder="1"/>
    <xf numFmtId="164" fontId="9" fillId="0" borderId="3" xfId="0" applyNumberFormat="1" applyFont="1" applyBorder="1"/>
    <xf numFmtId="0" fontId="10" fillId="0" borderId="3" xfId="0" applyFont="1" applyBorder="1"/>
    <xf numFmtId="164" fontId="10" fillId="0" borderId="3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164" fontId="12" fillId="0" borderId="3" xfId="0" applyNumberFormat="1" applyFont="1" applyBorder="1"/>
    <xf numFmtId="0" fontId="9" fillId="0" borderId="3" xfId="0" applyFont="1" applyBorder="1"/>
    <xf numFmtId="164" fontId="1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 vertical="top" wrapText="1"/>
    </xf>
    <xf numFmtId="164" fontId="10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vertical="center"/>
    </xf>
    <xf numFmtId="164" fontId="3" fillId="0" borderId="0" xfId="0" applyNumberFormat="1" applyFont="1" applyBorder="1"/>
    <xf numFmtId="164" fontId="5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4" fontId="8" fillId="0" borderId="6" xfId="0" applyNumberFormat="1" applyFont="1" applyBorder="1"/>
    <xf numFmtId="164" fontId="9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164" fontId="9" fillId="0" borderId="0" xfId="0" applyNumberFormat="1" applyFont="1" applyBorder="1" applyAlignment="1">
      <alignment horizontal="right" vertical="top" wrapText="1"/>
    </xf>
    <xf numFmtId="0" fontId="11" fillId="0" borderId="0" xfId="0" applyFont="1" applyBorder="1"/>
    <xf numFmtId="164" fontId="11" fillId="0" borderId="0" xfId="0" applyNumberFormat="1" applyFont="1" applyBorder="1"/>
    <xf numFmtId="164" fontId="12" fillId="0" borderId="0" xfId="0" applyNumberFormat="1" applyFont="1" applyBorder="1"/>
    <xf numFmtId="0" fontId="9" fillId="0" borderId="0" xfId="0" applyFont="1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8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/>
    <xf numFmtId="0" fontId="4" fillId="0" borderId="12" xfId="0" applyFont="1" applyBorder="1" applyAlignment="1">
      <alignment vertical="center"/>
    </xf>
    <xf numFmtId="0" fontId="0" fillId="0" borderId="10" xfId="0" applyBorder="1"/>
    <xf numFmtId="0" fontId="1" fillId="0" borderId="11" xfId="0" applyFont="1" applyBorder="1"/>
    <xf numFmtId="0" fontId="6" fillId="0" borderId="12" xfId="0" applyFont="1" applyBorder="1"/>
    <xf numFmtId="0" fontId="11" fillId="0" borderId="10" xfId="0" applyFont="1" applyBorder="1"/>
    <xf numFmtId="0" fontId="1" fillId="0" borderId="10" xfId="0" applyFont="1" applyBorder="1"/>
    <xf numFmtId="0" fontId="7" fillId="0" borderId="11" xfId="0" applyFont="1" applyBorder="1"/>
    <xf numFmtId="0" fontId="0" fillId="0" borderId="13" xfId="0" applyBorder="1"/>
    <xf numFmtId="164" fontId="1" fillId="0" borderId="11" xfId="0" applyNumberFormat="1" applyFont="1" applyBorder="1" applyAlignment="1">
      <alignment horizontal="center" wrapText="1"/>
    </xf>
    <xf numFmtId="164" fontId="0" fillId="0" borderId="12" xfId="0" applyNumberFormat="1" applyBorder="1"/>
    <xf numFmtId="164" fontId="1" fillId="0" borderId="12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 applyAlignment="1">
      <alignment horizontal="right"/>
    </xf>
    <xf numFmtId="164" fontId="9" fillId="0" borderId="12" xfId="0" applyNumberFormat="1" applyFont="1" applyBorder="1"/>
    <xf numFmtId="164" fontId="10" fillId="0" borderId="12" xfId="0" applyNumberFormat="1" applyFont="1" applyBorder="1"/>
    <xf numFmtId="164" fontId="9" fillId="0" borderId="12" xfId="0" applyNumberFormat="1" applyFont="1" applyBorder="1" applyAlignment="1">
      <alignment horizontal="right"/>
    </xf>
    <xf numFmtId="164" fontId="9" fillId="0" borderId="10" xfId="0" applyNumberFormat="1" applyFont="1" applyBorder="1"/>
    <xf numFmtId="164" fontId="9" fillId="0" borderId="11" xfId="0" applyNumberFormat="1" applyFont="1" applyBorder="1"/>
    <xf numFmtId="164" fontId="12" fillId="0" borderId="10" xfId="0" applyNumberFormat="1" applyFont="1" applyBorder="1"/>
    <xf numFmtId="164" fontId="12" fillId="0" borderId="12" xfId="0" applyNumberFormat="1" applyFont="1" applyBorder="1"/>
    <xf numFmtId="164" fontId="9" fillId="0" borderId="11" xfId="0" applyNumberFormat="1" applyFont="1" applyBorder="1" applyAlignment="1">
      <alignment horizontal="right"/>
    </xf>
    <xf numFmtId="164" fontId="10" fillId="0" borderId="11" xfId="0" applyNumberFormat="1" applyFont="1" applyBorder="1"/>
    <xf numFmtId="164" fontId="10" fillId="0" borderId="10" xfId="0" applyNumberFormat="1" applyFont="1" applyBorder="1"/>
    <xf numFmtId="164" fontId="0" fillId="0" borderId="12" xfId="0" applyNumberFormat="1" applyBorder="1" applyAlignment="1">
      <alignment horizontal="right"/>
    </xf>
    <xf numFmtId="164" fontId="0" fillId="0" borderId="11" xfId="0" applyNumberFormat="1" applyBorder="1"/>
    <xf numFmtId="164" fontId="1" fillId="0" borderId="12" xfId="0" applyNumberFormat="1" applyFont="1" applyBorder="1" applyAlignment="1">
      <alignment horizontal="right" wrapText="1"/>
    </xf>
    <xf numFmtId="164" fontId="0" fillId="0" borderId="10" xfId="0" applyNumberFormat="1" applyBorder="1"/>
    <xf numFmtId="164" fontId="9" fillId="0" borderId="12" xfId="0" applyNumberFormat="1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right" wrapText="1"/>
    </xf>
    <xf numFmtId="164" fontId="2" fillId="0" borderId="12" xfId="0" applyNumberFormat="1" applyFont="1" applyBorder="1"/>
    <xf numFmtId="164" fontId="5" fillId="0" borderId="10" xfId="0" applyNumberFormat="1" applyFont="1" applyBorder="1"/>
    <xf numFmtId="164" fontId="2" fillId="0" borderId="11" xfId="0" applyNumberFormat="1" applyFont="1" applyBorder="1"/>
    <xf numFmtId="164" fontId="5" fillId="0" borderId="12" xfId="0" applyNumberFormat="1" applyFont="1" applyBorder="1" applyAlignment="1">
      <alignment horizontal="right" wrapText="1"/>
    </xf>
    <xf numFmtId="164" fontId="2" fillId="0" borderId="13" xfId="0" applyNumberFormat="1" applyFont="1" applyBorder="1"/>
    <xf numFmtId="164" fontId="2" fillId="0" borderId="10" xfId="0" applyNumberFormat="1" applyFont="1" applyBorder="1"/>
    <xf numFmtId="164" fontId="8" fillId="0" borderId="12" xfId="0" applyNumberFormat="1" applyFont="1" applyBorder="1"/>
    <xf numFmtId="164" fontId="8" fillId="0" borderId="12" xfId="0" applyNumberFormat="1" applyFont="1" applyBorder="1" applyAlignment="1">
      <alignment horizontal="right" wrapText="1"/>
    </xf>
    <xf numFmtId="164" fontId="8" fillId="0" borderId="10" xfId="0" applyNumberFormat="1" applyFont="1" applyBorder="1"/>
    <xf numFmtId="164" fontId="8" fillId="0" borderId="11" xfId="0" applyNumberFormat="1" applyFont="1" applyBorder="1"/>
    <xf numFmtId="164" fontId="13" fillId="0" borderId="10" xfId="0" applyNumberFormat="1" applyFont="1" applyBorder="1"/>
    <xf numFmtId="164" fontId="13" fillId="0" borderId="12" xfId="0" applyNumberFormat="1" applyFont="1" applyBorder="1"/>
    <xf numFmtId="164" fontId="8" fillId="0" borderId="11" xfId="0" applyNumberFormat="1" applyFont="1" applyBorder="1" applyAlignment="1">
      <alignment horizontal="right" wrapText="1"/>
    </xf>
    <xf numFmtId="164" fontId="1" fillId="0" borderId="11" xfId="0" applyNumberFormat="1" applyFont="1" applyBorder="1" applyAlignment="1">
      <alignment horizontal="right"/>
    </xf>
    <xf numFmtId="164" fontId="9" fillId="2" borderId="12" xfId="0" applyNumberFormat="1" applyFont="1" applyFill="1" applyBorder="1"/>
    <xf numFmtId="164" fontId="9" fillId="2" borderId="0" xfId="0" applyNumberFormat="1" applyFont="1" applyFill="1" applyBorder="1"/>
    <xf numFmtId="164" fontId="1" fillId="2" borderId="0" xfId="0" applyNumberFormat="1" applyFont="1" applyFill="1" applyBorder="1"/>
    <xf numFmtId="164" fontId="13" fillId="2" borderId="12" xfId="0" applyNumberFormat="1" applyFont="1" applyFill="1" applyBorder="1"/>
    <xf numFmtId="164" fontId="9" fillId="2" borderId="10" xfId="0" applyNumberFormat="1" applyFont="1" applyFill="1" applyBorder="1"/>
    <xf numFmtId="0" fontId="10" fillId="2" borderId="3" xfId="0" applyFont="1" applyFill="1" applyBorder="1"/>
    <xf numFmtId="164" fontId="10" fillId="2" borderId="10" xfId="0" applyNumberFormat="1" applyFont="1" applyFill="1" applyBorder="1"/>
    <xf numFmtId="0" fontId="0" fillId="2" borderId="3" xfId="0" applyFill="1" applyBorder="1"/>
    <xf numFmtId="164" fontId="8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FO-PC/Documents/Baildon%20Town%20Council/Finances%2019-20/Cash%20book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ook"/>
      <sheetName val="economy"/>
      <sheetName val="community"/>
      <sheetName val="Environment"/>
      <sheetName val="budget"/>
      <sheetName val="Sheet1"/>
      <sheetName val="Bracken Hall"/>
      <sheetName val="Governance"/>
      <sheetName val="Planning"/>
    </sheetNames>
    <sheetDataSet>
      <sheetData sheetId="0">
        <row r="522">
          <cell r="L522">
            <v>-60</v>
          </cell>
          <cell r="M522">
            <v>-265487</v>
          </cell>
          <cell r="N522">
            <v>-2975</v>
          </cell>
          <cell r="O522">
            <v>0</v>
          </cell>
          <cell r="P522">
            <v>-100.19</v>
          </cell>
          <cell r="Q522">
            <v>-220</v>
          </cell>
          <cell r="R522">
            <v>-1000</v>
          </cell>
          <cell r="S522">
            <v>-50</v>
          </cell>
          <cell r="T522">
            <v>-275.47000000000003</v>
          </cell>
          <cell r="U522">
            <v>-10</v>
          </cell>
          <cell r="X522">
            <v>1105.2</v>
          </cell>
          <cell r="Y522">
            <v>2712.6</v>
          </cell>
          <cell r="AA522">
            <v>303.75</v>
          </cell>
          <cell r="AB522">
            <v>420</v>
          </cell>
          <cell r="AC522">
            <v>180</v>
          </cell>
          <cell r="AD522">
            <v>753.61</v>
          </cell>
          <cell r="AE522">
            <v>30</v>
          </cell>
          <cell r="AF522">
            <v>318.61</v>
          </cell>
          <cell r="AG522">
            <v>8067.7799999999988</v>
          </cell>
          <cell r="AH522">
            <v>185.49</v>
          </cell>
          <cell r="AI522">
            <v>0</v>
          </cell>
          <cell r="AJ522">
            <v>3155.28</v>
          </cell>
          <cell r="AK522">
            <v>2007</v>
          </cell>
          <cell r="AL522">
            <v>0</v>
          </cell>
          <cell r="AM522">
            <v>1104.3800000000001</v>
          </cell>
          <cell r="AO522">
            <v>396.9</v>
          </cell>
          <cell r="AP522">
            <v>290.27000000000004</v>
          </cell>
          <cell r="AQ522">
            <v>2500</v>
          </cell>
          <cell r="AR522">
            <v>239</v>
          </cell>
          <cell r="AS522">
            <v>1630.2500000000002</v>
          </cell>
          <cell r="AT522">
            <v>905.1</v>
          </cell>
          <cell r="AU522">
            <v>636.4</v>
          </cell>
          <cell r="AV522">
            <v>40.98</v>
          </cell>
          <cell r="AW522">
            <v>731.8</v>
          </cell>
          <cell r="AX522">
            <v>350</v>
          </cell>
          <cell r="AY522">
            <v>3160</v>
          </cell>
          <cell r="AZ522">
            <v>1036.8</v>
          </cell>
          <cell r="BA522">
            <v>1080</v>
          </cell>
          <cell r="BB522">
            <v>0</v>
          </cell>
          <cell r="BC522">
            <v>0</v>
          </cell>
          <cell r="BD522">
            <v>0</v>
          </cell>
          <cell r="BF522">
            <v>0</v>
          </cell>
          <cell r="BG522">
            <v>0</v>
          </cell>
          <cell r="BH522">
            <v>30000</v>
          </cell>
          <cell r="BI522">
            <v>2908</v>
          </cell>
          <cell r="BJ522">
            <v>1000</v>
          </cell>
          <cell r="BK522">
            <v>17943.239999999998</v>
          </cell>
          <cell r="BM522">
            <v>18</v>
          </cell>
          <cell r="BN522">
            <v>0</v>
          </cell>
          <cell r="BO522">
            <v>0</v>
          </cell>
          <cell r="BP522">
            <v>0</v>
          </cell>
          <cell r="BQ522">
            <v>4443.96</v>
          </cell>
          <cell r="BR522">
            <v>346.5</v>
          </cell>
          <cell r="BS522">
            <v>1248</v>
          </cell>
          <cell r="BT522">
            <v>578.03</v>
          </cell>
          <cell r="BU522">
            <v>0</v>
          </cell>
          <cell r="BW522">
            <v>0</v>
          </cell>
          <cell r="BX522">
            <v>0</v>
          </cell>
          <cell r="BY522">
            <v>420</v>
          </cell>
        </row>
        <row r="524">
          <cell r="W524">
            <v>46219.03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21C2-FDB7-47F0-912B-6F5FD30D54C5}">
  <dimension ref="A1:I109"/>
  <sheetViews>
    <sheetView tabSelected="1" zoomScaleNormal="100" workbookViewId="0">
      <selection activeCell="L7" sqref="L7"/>
    </sheetView>
  </sheetViews>
  <sheetFormatPr defaultRowHeight="15" x14ac:dyDescent="0.25"/>
  <cols>
    <col min="1" max="1" width="30.7109375" customWidth="1"/>
    <col min="2" max="4" width="0" hidden="1" customWidth="1"/>
    <col min="5" max="5" width="20.7109375" customWidth="1"/>
    <col min="7" max="7" width="20.7109375" customWidth="1"/>
    <col min="9" max="9" width="20.7109375" customWidth="1"/>
  </cols>
  <sheetData>
    <row r="1" spans="1:9" ht="60" x14ac:dyDescent="0.25">
      <c r="A1" s="53" t="s">
        <v>0</v>
      </c>
      <c r="B1" s="27"/>
      <c r="C1" s="28" t="s">
        <v>1</v>
      </c>
      <c r="D1" s="29" t="s">
        <v>2</v>
      </c>
      <c r="E1" s="64" t="s">
        <v>90</v>
      </c>
      <c r="F1" s="27"/>
      <c r="G1" s="64" t="s">
        <v>4</v>
      </c>
      <c r="H1" s="27"/>
      <c r="I1" s="64" t="s">
        <v>5</v>
      </c>
    </row>
    <row r="2" spans="1:9" x14ac:dyDescent="0.25">
      <c r="A2" s="54"/>
      <c r="B2" s="31"/>
      <c r="C2" s="32"/>
      <c r="D2" s="31"/>
      <c r="E2" s="65"/>
      <c r="F2" s="31"/>
      <c r="G2" s="65"/>
      <c r="H2" s="31"/>
      <c r="I2" s="86"/>
    </row>
    <row r="3" spans="1:9" x14ac:dyDescent="0.25">
      <c r="A3" s="55" t="s">
        <v>6</v>
      </c>
      <c r="B3" s="31"/>
      <c r="C3" s="34"/>
      <c r="D3" s="31"/>
      <c r="E3" s="65"/>
      <c r="F3" s="31"/>
      <c r="G3" s="65"/>
      <c r="H3" s="31"/>
      <c r="I3" s="86"/>
    </row>
    <row r="4" spans="1:9" x14ac:dyDescent="0.25">
      <c r="A4" s="54" t="s">
        <v>7</v>
      </c>
      <c r="B4" s="31"/>
      <c r="C4" s="34">
        <v>50</v>
      </c>
      <c r="D4" s="35">
        <v>0</v>
      </c>
      <c r="E4" s="66">
        <v>50</v>
      </c>
      <c r="F4" s="31"/>
      <c r="G4" s="80">
        <f>SUM('[1]cash book'!AL522)</f>
        <v>0</v>
      </c>
      <c r="H4" s="31"/>
      <c r="I4" s="86">
        <f t="shared" ref="I4:I16" si="0">SUM(E4)-G4</f>
        <v>50</v>
      </c>
    </row>
    <row r="5" spans="1:9" x14ac:dyDescent="0.25">
      <c r="A5" s="54" t="s">
        <v>8</v>
      </c>
      <c r="B5" s="31"/>
      <c r="C5" s="34">
        <v>92500</v>
      </c>
      <c r="D5" s="34">
        <v>4000</v>
      </c>
      <c r="E5" s="66">
        <v>96500</v>
      </c>
      <c r="F5" s="31"/>
      <c r="G5" s="65">
        <f>SUM('[1]cash book'!W524)</f>
        <v>46219.03</v>
      </c>
      <c r="H5" s="31"/>
      <c r="I5" s="86">
        <f t="shared" si="0"/>
        <v>50280.97</v>
      </c>
    </row>
    <row r="6" spans="1:9" x14ac:dyDescent="0.25">
      <c r="A6" s="54" t="s">
        <v>9</v>
      </c>
      <c r="B6" s="31"/>
      <c r="C6" s="34">
        <v>1750</v>
      </c>
      <c r="D6" s="34">
        <v>0</v>
      </c>
      <c r="E6" s="66">
        <v>1750</v>
      </c>
      <c r="F6" s="31"/>
      <c r="G6" s="65">
        <f>SUM('[1]cash book'!AT522)</f>
        <v>905.1</v>
      </c>
      <c r="H6" s="31"/>
      <c r="I6" s="86">
        <f t="shared" si="0"/>
        <v>844.9</v>
      </c>
    </row>
    <row r="7" spans="1:9" x14ac:dyDescent="0.25">
      <c r="A7" s="54" t="s">
        <v>10</v>
      </c>
      <c r="B7" s="31"/>
      <c r="C7" s="34">
        <v>500</v>
      </c>
      <c r="D7" s="34">
        <v>500</v>
      </c>
      <c r="E7" s="66">
        <v>1000</v>
      </c>
      <c r="F7" s="31"/>
      <c r="G7" s="65">
        <f>SUM('[1]cash book'!AA522)</f>
        <v>303.75</v>
      </c>
      <c r="H7" s="31"/>
      <c r="I7" s="86">
        <f t="shared" si="0"/>
        <v>696.25</v>
      </c>
    </row>
    <row r="8" spans="1:9" x14ac:dyDescent="0.25">
      <c r="A8" s="54" t="s">
        <v>11</v>
      </c>
      <c r="B8" s="31"/>
      <c r="C8" s="34">
        <v>150</v>
      </c>
      <c r="D8" s="34">
        <v>0</v>
      </c>
      <c r="E8" s="66">
        <v>150</v>
      </c>
      <c r="F8" s="31"/>
      <c r="G8" s="65">
        <f>SUM('[1]cash book'!AE522)</f>
        <v>30</v>
      </c>
      <c r="H8" s="31"/>
      <c r="I8" s="86">
        <f t="shared" si="0"/>
        <v>120</v>
      </c>
    </row>
    <row r="9" spans="1:9" x14ac:dyDescent="0.25">
      <c r="A9" s="54" t="s">
        <v>12</v>
      </c>
      <c r="B9" s="31"/>
      <c r="C9" s="34">
        <v>1500</v>
      </c>
      <c r="D9" s="34">
        <v>0</v>
      </c>
      <c r="E9" s="66">
        <v>1500</v>
      </c>
      <c r="F9" s="31"/>
      <c r="G9" s="65">
        <f>SUM('[1]cash book'!AF522)</f>
        <v>318.61</v>
      </c>
      <c r="H9" s="31"/>
      <c r="I9" s="86">
        <f t="shared" si="0"/>
        <v>1181.3899999999999</v>
      </c>
    </row>
    <row r="10" spans="1:9" x14ac:dyDescent="0.25">
      <c r="A10" s="54" t="s">
        <v>13</v>
      </c>
      <c r="B10" s="31"/>
      <c r="C10" s="34">
        <v>2000</v>
      </c>
      <c r="D10" s="34">
        <v>0</v>
      </c>
      <c r="E10" s="66">
        <v>2000</v>
      </c>
      <c r="F10" s="31"/>
      <c r="G10" s="65">
        <f>SUM('[1]cash book'!AD522)</f>
        <v>753.61</v>
      </c>
      <c r="H10" s="31"/>
      <c r="I10" s="86">
        <f t="shared" si="0"/>
        <v>1246.3899999999999</v>
      </c>
    </row>
    <row r="11" spans="1:9" x14ac:dyDescent="0.25">
      <c r="A11" s="54" t="s">
        <v>14</v>
      </c>
      <c r="B11" s="31"/>
      <c r="C11" s="34">
        <v>500</v>
      </c>
      <c r="D11" s="36">
        <v>200</v>
      </c>
      <c r="E11" s="66">
        <v>700</v>
      </c>
      <c r="F11" s="31"/>
      <c r="G11" s="65">
        <f>SUM('[1]cash book'!AH522)</f>
        <v>185.49</v>
      </c>
      <c r="H11" s="31"/>
      <c r="I11" s="86">
        <f t="shared" si="0"/>
        <v>514.51</v>
      </c>
    </row>
    <row r="12" spans="1:9" x14ac:dyDescent="0.25">
      <c r="A12" s="54" t="s">
        <v>15</v>
      </c>
      <c r="B12" s="31"/>
      <c r="C12" s="34">
        <v>1250</v>
      </c>
      <c r="D12" s="34">
        <v>0</v>
      </c>
      <c r="E12" s="66">
        <v>1250</v>
      </c>
      <c r="F12" s="31"/>
      <c r="G12" s="65">
        <f>SUM('[1]cash book'!AM522)</f>
        <v>1104.3800000000001</v>
      </c>
      <c r="H12" s="31"/>
      <c r="I12" s="86">
        <f>SUM(E12)-G12</f>
        <v>145.61999999999989</v>
      </c>
    </row>
    <row r="13" spans="1:9" ht="15.75" x14ac:dyDescent="0.25">
      <c r="A13" s="56" t="s">
        <v>16</v>
      </c>
      <c r="B13" s="31"/>
      <c r="C13" s="34">
        <v>250</v>
      </c>
      <c r="D13" s="34">
        <v>0</v>
      </c>
      <c r="E13" s="66">
        <v>250</v>
      </c>
      <c r="F13" s="31"/>
      <c r="G13" s="65">
        <f>SUM('[1]cash book'!AR522)</f>
        <v>239</v>
      </c>
      <c r="H13" s="31"/>
      <c r="I13" s="86">
        <f>SUM(E13)-G13</f>
        <v>11</v>
      </c>
    </row>
    <row r="14" spans="1:9" x14ac:dyDescent="0.25">
      <c r="A14" s="54" t="s">
        <v>17</v>
      </c>
      <c r="B14" s="31"/>
      <c r="C14" s="34"/>
      <c r="D14" s="34">
        <v>0</v>
      </c>
      <c r="E14" s="66"/>
      <c r="F14" s="31"/>
      <c r="G14" s="65">
        <f>SUM('[1]cash book'!AB522)</f>
        <v>420</v>
      </c>
      <c r="H14" s="31"/>
      <c r="I14" s="86">
        <f>SUM(E14)-G14</f>
        <v>-420</v>
      </c>
    </row>
    <row r="15" spans="1:9" x14ac:dyDescent="0.25">
      <c r="A15" s="54" t="s">
        <v>18</v>
      </c>
      <c r="B15" s="31"/>
      <c r="C15" s="34">
        <v>1000</v>
      </c>
      <c r="D15" s="34" t="s">
        <v>19</v>
      </c>
      <c r="E15" s="66">
        <v>1000</v>
      </c>
      <c r="F15" s="31"/>
      <c r="G15" s="65">
        <f>SUM('[1]cash book'!AO522)</f>
        <v>396.9</v>
      </c>
      <c r="H15" s="31"/>
      <c r="I15" s="86">
        <f>SUM(E15)-G15</f>
        <v>603.1</v>
      </c>
    </row>
    <row r="16" spans="1:9" x14ac:dyDescent="0.25">
      <c r="A16" s="54" t="s">
        <v>20</v>
      </c>
      <c r="B16" s="31"/>
      <c r="C16" s="34">
        <v>1000</v>
      </c>
      <c r="D16" s="34">
        <v>0</v>
      </c>
      <c r="E16" s="66">
        <v>1000</v>
      </c>
      <c r="F16" s="31"/>
      <c r="G16" s="65">
        <f>SUM('[1]cash book'!AP522)</f>
        <v>290.27000000000004</v>
      </c>
      <c r="H16" s="31"/>
      <c r="I16" s="86">
        <f t="shared" si="0"/>
        <v>709.73</v>
      </c>
    </row>
    <row r="17" spans="1:9" x14ac:dyDescent="0.25">
      <c r="A17" s="54" t="s">
        <v>21</v>
      </c>
      <c r="B17" s="31"/>
      <c r="C17" s="34">
        <v>2000</v>
      </c>
      <c r="D17" s="34">
        <v>0</v>
      </c>
      <c r="E17" s="66">
        <v>2000</v>
      </c>
      <c r="F17" s="31"/>
      <c r="G17" s="65">
        <f>SUM('[1]cash book'!AK522)</f>
        <v>2007</v>
      </c>
      <c r="H17" s="31"/>
      <c r="I17" s="86">
        <f>SUM(E17)-G17</f>
        <v>-7</v>
      </c>
    </row>
    <row r="18" spans="1:9" x14ac:dyDescent="0.25">
      <c r="A18" s="54" t="s">
        <v>22</v>
      </c>
      <c r="B18" s="31"/>
      <c r="C18" s="33">
        <v>250</v>
      </c>
      <c r="D18" s="31">
        <v>0</v>
      </c>
      <c r="E18" s="65">
        <v>250</v>
      </c>
      <c r="F18" s="31"/>
      <c r="G18" s="65">
        <f>SUM('[1]cash book'!AL522)</f>
        <v>0</v>
      </c>
      <c r="H18" s="31"/>
      <c r="I18" s="86">
        <f>SUM(E18)-G18</f>
        <v>250</v>
      </c>
    </row>
    <row r="19" spans="1:9" x14ac:dyDescent="0.25">
      <c r="A19" s="54" t="s">
        <v>23</v>
      </c>
      <c r="B19" s="31"/>
      <c r="C19" s="34">
        <v>0</v>
      </c>
      <c r="D19" s="34"/>
      <c r="E19" s="66"/>
      <c r="F19" s="31"/>
      <c r="G19" s="65">
        <f>SUM('[1]cash book'!L522)</f>
        <v>-60</v>
      </c>
      <c r="H19" s="31"/>
      <c r="I19" s="86"/>
    </row>
    <row r="20" spans="1:9" x14ac:dyDescent="0.25">
      <c r="A20" s="54" t="s">
        <v>24</v>
      </c>
      <c r="B20" s="31"/>
      <c r="C20" s="34">
        <v>1000</v>
      </c>
      <c r="D20" s="34"/>
      <c r="E20" s="66">
        <v>1000</v>
      </c>
      <c r="F20" s="31"/>
      <c r="G20" s="65">
        <f>SUM('[1]cash book'!AI522)</f>
        <v>0</v>
      </c>
      <c r="H20" s="31"/>
      <c r="I20" s="86">
        <f t="shared" ref="I20:I21" si="1">SUM(E20)-G20</f>
        <v>1000</v>
      </c>
    </row>
    <row r="21" spans="1:9" x14ac:dyDescent="0.25">
      <c r="A21" s="54" t="s">
        <v>25</v>
      </c>
      <c r="B21" s="31"/>
      <c r="C21" s="34">
        <v>3000</v>
      </c>
      <c r="D21" s="34">
        <v>0</v>
      </c>
      <c r="E21" s="66">
        <v>3000</v>
      </c>
      <c r="F21" s="31"/>
      <c r="G21" s="65">
        <f>SUM('[1]cash book'!AJ522)</f>
        <v>3155.28</v>
      </c>
      <c r="H21" s="31"/>
      <c r="I21" s="86">
        <f t="shared" si="1"/>
        <v>-155.2800000000002</v>
      </c>
    </row>
    <row r="22" spans="1:9" x14ac:dyDescent="0.25">
      <c r="A22" s="54" t="s">
        <v>26</v>
      </c>
      <c r="B22" s="31"/>
      <c r="C22" s="34">
        <v>1000</v>
      </c>
      <c r="D22" s="34">
        <v>0</v>
      </c>
      <c r="E22" s="66">
        <v>1000</v>
      </c>
      <c r="F22" s="31"/>
      <c r="G22" s="65">
        <f>SUM('[1]cash book'!AU522)</f>
        <v>636.4</v>
      </c>
      <c r="H22" s="31"/>
      <c r="I22" s="86">
        <f>SUM(E22)-G22</f>
        <v>363.6</v>
      </c>
    </row>
    <row r="23" spans="1:9" x14ac:dyDescent="0.25">
      <c r="A23" s="54" t="s">
        <v>27</v>
      </c>
      <c r="B23" s="31"/>
      <c r="C23" s="33">
        <v>3000</v>
      </c>
      <c r="D23" s="37"/>
      <c r="E23" s="66">
        <v>3000</v>
      </c>
      <c r="F23" s="31"/>
      <c r="G23" s="65">
        <f>SUM('[1]cash book'!Y522)</f>
        <v>2712.6</v>
      </c>
      <c r="H23" s="31"/>
      <c r="I23" s="86">
        <f>SUM(E23)-G23</f>
        <v>287.40000000000009</v>
      </c>
    </row>
    <row r="24" spans="1:9" x14ac:dyDescent="0.25">
      <c r="A24" s="54" t="s">
        <v>28</v>
      </c>
      <c r="B24" s="31"/>
      <c r="C24" s="34">
        <v>1000</v>
      </c>
      <c r="D24" s="34">
        <v>0</v>
      </c>
      <c r="E24" s="66">
        <v>1000</v>
      </c>
      <c r="F24" s="31"/>
      <c r="G24" s="65">
        <f>SUM('[1]cash book'!AV522)</f>
        <v>40.98</v>
      </c>
      <c r="H24" s="31"/>
      <c r="I24" s="86">
        <f>SUM(E24)-G24</f>
        <v>959.02</v>
      </c>
    </row>
    <row r="25" spans="1:9" x14ac:dyDescent="0.25">
      <c r="A25" s="57" t="s">
        <v>29</v>
      </c>
      <c r="B25" s="4"/>
      <c r="C25" s="5">
        <f>SUM(C4:C24)</f>
        <v>113700</v>
      </c>
      <c r="D25" s="5">
        <f>SUM(D4:D24)</f>
        <v>4700</v>
      </c>
      <c r="E25" s="67">
        <f>SUM(E4:E24)</f>
        <v>118400</v>
      </c>
      <c r="F25" s="6"/>
      <c r="G25" s="67">
        <f>SUM(G4:G24)</f>
        <v>59658.399999999994</v>
      </c>
      <c r="H25" s="6"/>
      <c r="I25" s="87">
        <f>SUM(E25)-G25</f>
        <v>58741.600000000006</v>
      </c>
    </row>
    <row r="26" spans="1:9" ht="60" x14ac:dyDescent="0.25">
      <c r="A26" s="54"/>
      <c r="B26" s="31"/>
      <c r="C26" s="2" t="s">
        <v>1</v>
      </c>
      <c r="D26" s="3" t="s">
        <v>2</v>
      </c>
      <c r="E26" s="64" t="s">
        <v>3</v>
      </c>
      <c r="F26" s="1"/>
      <c r="G26" s="64" t="s">
        <v>4</v>
      </c>
      <c r="H26" s="1"/>
      <c r="I26" s="64" t="s">
        <v>5</v>
      </c>
    </row>
    <row r="27" spans="1:9" x14ac:dyDescent="0.25">
      <c r="A27" s="58" t="s">
        <v>30</v>
      </c>
      <c r="B27" s="1"/>
      <c r="C27" s="7"/>
      <c r="D27" s="7"/>
      <c r="E27" s="68"/>
      <c r="F27" s="1"/>
      <c r="G27" s="81"/>
      <c r="H27" s="1"/>
      <c r="I27" s="88"/>
    </row>
    <row r="28" spans="1:9" ht="15.75" x14ac:dyDescent="0.25">
      <c r="A28" s="59" t="s">
        <v>31</v>
      </c>
      <c r="B28" s="31"/>
      <c r="C28" s="34">
        <v>11500</v>
      </c>
      <c r="D28" s="34"/>
      <c r="E28" s="66">
        <v>11500</v>
      </c>
      <c r="F28" s="31"/>
      <c r="G28" s="65"/>
      <c r="H28" s="31"/>
      <c r="I28" s="86">
        <f>SUM(E28)-G28</f>
        <v>11500</v>
      </c>
    </row>
    <row r="29" spans="1:9" x14ac:dyDescent="0.25">
      <c r="A29" s="54" t="s">
        <v>32</v>
      </c>
      <c r="B29" s="31"/>
      <c r="C29" s="34">
        <v>1000</v>
      </c>
      <c r="D29" s="34"/>
      <c r="E29" s="66">
        <v>1000</v>
      </c>
      <c r="F29" s="31"/>
      <c r="G29" s="65">
        <f>SUM('[1]cash book'!BX522)</f>
        <v>0</v>
      </c>
      <c r="H29" s="31"/>
      <c r="I29" s="86">
        <f>SUM(E29)-G29</f>
        <v>1000</v>
      </c>
    </row>
    <row r="30" spans="1:9" ht="15.75" x14ac:dyDescent="0.25">
      <c r="A30" s="59"/>
      <c r="B30" s="31"/>
      <c r="C30" s="34"/>
      <c r="D30" s="34"/>
      <c r="E30" s="69"/>
      <c r="F30" s="31"/>
      <c r="G30" s="82"/>
      <c r="H30" s="31"/>
      <c r="I30" s="89"/>
    </row>
    <row r="31" spans="1:9" ht="15.75" x14ac:dyDescent="0.25">
      <c r="A31" s="56" t="s">
        <v>33</v>
      </c>
      <c r="B31" s="31"/>
      <c r="C31" s="34">
        <v>1000</v>
      </c>
      <c r="D31" s="34"/>
      <c r="E31" s="66">
        <v>1000</v>
      </c>
      <c r="F31" s="31"/>
      <c r="G31" s="80">
        <f>SUM('[1]cash book'!AC522)</f>
        <v>180</v>
      </c>
      <c r="H31" s="31"/>
      <c r="I31" s="86">
        <f>SUM(E31)-G31</f>
        <v>820</v>
      </c>
    </row>
    <row r="32" spans="1:9" x14ac:dyDescent="0.25">
      <c r="A32" s="54" t="s">
        <v>34</v>
      </c>
      <c r="B32" s="31"/>
      <c r="C32" s="34">
        <v>2500</v>
      </c>
      <c r="D32" s="34">
        <v>-1000</v>
      </c>
      <c r="E32" s="66">
        <v>1500</v>
      </c>
      <c r="F32" s="31"/>
      <c r="G32" s="65">
        <f>SUM('[1]cash book'!X522)</f>
        <v>1105.2</v>
      </c>
      <c r="H32" s="31"/>
      <c r="I32" s="90">
        <f>SUM(E32)-G32</f>
        <v>394.79999999999995</v>
      </c>
    </row>
    <row r="33" spans="1:9" x14ac:dyDescent="0.25">
      <c r="A33" s="57" t="s">
        <v>29</v>
      </c>
      <c r="B33" s="9"/>
      <c r="C33" s="5">
        <f>SUM(C28:C32)</f>
        <v>16000</v>
      </c>
      <c r="D33" s="5">
        <f>SUM(D28:D32)</f>
        <v>-1000</v>
      </c>
      <c r="E33" s="67">
        <f>SUM(E28:E32)</f>
        <v>15000</v>
      </c>
      <c r="F33" s="9"/>
      <c r="G33" s="83">
        <f>SUM(G28:G32)</f>
        <v>1285.2</v>
      </c>
      <c r="H33" s="9"/>
      <c r="I33" s="91">
        <f t="shared" ref="I33" si="2">SUM(E33)-G33</f>
        <v>13714.8</v>
      </c>
    </row>
    <row r="34" spans="1:9" x14ac:dyDescent="0.25">
      <c r="A34" s="54"/>
      <c r="B34" s="31"/>
      <c r="C34" s="34"/>
      <c r="D34" s="34"/>
      <c r="E34" s="66"/>
      <c r="F34" s="31"/>
      <c r="G34" s="65"/>
      <c r="H34" s="31"/>
      <c r="I34" s="86"/>
    </row>
    <row r="35" spans="1:9" x14ac:dyDescent="0.25">
      <c r="A35" s="58" t="s">
        <v>35</v>
      </c>
      <c r="B35" s="1"/>
      <c r="C35" s="7"/>
      <c r="D35" s="7"/>
      <c r="E35" s="68"/>
      <c r="F35" s="1"/>
      <c r="G35" s="81"/>
      <c r="H35" s="1"/>
      <c r="I35" s="88"/>
    </row>
    <row r="36" spans="1:9" ht="15.75" x14ac:dyDescent="0.25">
      <c r="A36" s="59" t="s">
        <v>36</v>
      </c>
      <c r="B36" s="31"/>
      <c r="C36" s="34">
        <v>9000</v>
      </c>
      <c r="D36" s="34">
        <v>2000</v>
      </c>
      <c r="E36" s="66">
        <v>11000</v>
      </c>
      <c r="F36" s="31"/>
      <c r="G36" s="65">
        <f>SUM('[1]cash book'!BQ522)</f>
        <v>4443.96</v>
      </c>
      <c r="H36" s="31"/>
      <c r="I36" s="86">
        <f t="shared" ref="I36:I43" si="3">SUM(E36)-G36</f>
        <v>6556.04</v>
      </c>
    </row>
    <row r="37" spans="1:9" x14ac:dyDescent="0.25">
      <c r="A37" s="54" t="s">
        <v>37</v>
      </c>
      <c r="B37" s="31"/>
      <c r="C37" s="34">
        <v>500</v>
      </c>
      <c r="D37" s="34">
        <v>900</v>
      </c>
      <c r="E37" s="66">
        <v>1400</v>
      </c>
      <c r="F37" s="31"/>
      <c r="G37" s="65">
        <f>SUM('[1]cash book'!BP522)</f>
        <v>0</v>
      </c>
      <c r="H37" s="31"/>
      <c r="I37" s="86">
        <f>SUM(E37)-G37</f>
        <v>1400</v>
      </c>
    </row>
    <row r="38" spans="1:9" ht="15.75" x14ac:dyDescent="0.25">
      <c r="A38" s="59" t="s">
        <v>38</v>
      </c>
      <c r="B38" s="31"/>
      <c r="C38" s="34">
        <v>500</v>
      </c>
      <c r="D38" s="34">
        <v>0</v>
      </c>
      <c r="E38" s="66">
        <v>500</v>
      </c>
      <c r="F38" s="31"/>
      <c r="G38" s="65">
        <f>SUM('[1]cash book'!BR522)</f>
        <v>346.5</v>
      </c>
      <c r="H38" s="31"/>
      <c r="I38" s="86">
        <f t="shared" si="3"/>
        <v>153.5</v>
      </c>
    </row>
    <row r="39" spans="1:9" ht="15.75" x14ac:dyDescent="0.25">
      <c r="A39" s="59" t="s">
        <v>39</v>
      </c>
      <c r="B39" s="31"/>
      <c r="C39" s="34">
        <v>2500</v>
      </c>
      <c r="D39" s="34">
        <v>0</v>
      </c>
      <c r="E39" s="66">
        <v>2500</v>
      </c>
      <c r="F39" s="31"/>
      <c r="G39" s="65">
        <f>SUM('[1]cash book'!BT522)</f>
        <v>578.03</v>
      </c>
      <c r="H39" s="31"/>
      <c r="I39" s="86">
        <f t="shared" si="3"/>
        <v>1921.97</v>
      </c>
    </row>
    <row r="40" spans="1:9" ht="15.75" x14ac:dyDescent="0.25">
      <c r="A40" s="59" t="s">
        <v>40</v>
      </c>
      <c r="B40" s="31"/>
      <c r="C40" s="34">
        <v>500</v>
      </c>
      <c r="D40" s="34" t="s">
        <v>19</v>
      </c>
      <c r="E40" s="66">
        <v>500</v>
      </c>
      <c r="F40" s="31"/>
      <c r="G40" s="65"/>
      <c r="H40" s="31"/>
      <c r="I40" s="86">
        <f t="shared" si="3"/>
        <v>500</v>
      </c>
    </row>
    <row r="41" spans="1:9" ht="15.75" x14ac:dyDescent="0.25">
      <c r="A41" s="56" t="s">
        <v>41</v>
      </c>
      <c r="B41" s="31"/>
      <c r="C41" s="34">
        <v>500</v>
      </c>
      <c r="D41" s="34">
        <v>0</v>
      </c>
      <c r="E41" s="66">
        <v>500</v>
      </c>
      <c r="F41" s="31"/>
      <c r="G41" s="65">
        <f>SUM('[1]cash book'!BN522)</f>
        <v>0</v>
      </c>
      <c r="H41" s="31"/>
      <c r="I41" s="86">
        <f t="shared" si="3"/>
        <v>500</v>
      </c>
    </row>
    <row r="42" spans="1:9" ht="15.75" x14ac:dyDescent="0.25">
      <c r="A42" s="56" t="s">
        <v>42</v>
      </c>
      <c r="B42" s="31"/>
      <c r="C42" s="34">
        <v>500</v>
      </c>
      <c r="D42" s="34">
        <v>0</v>
      </c>
      <c r="E42" s="66">
        <v>500</v>
      </c>
      <c r="F42" s="31"/>
      <c r="G42" s="65">
        <f>SUM('[1]cash book'!BO522)</f>
        <v>0</v>
      </c>
      <c r="H42" s="31"/>
      <c r="I42" s="86">
        <f t="shared" si="3"/>
        <v>500</v>
      </c>
    </row>
    <row r="43" spans="1:9" ht="15.75" x14ac:dyDescent="0.25">
      <c r="A43" s="56" t="s">
        <v>43</v>
      </c>
      <c r="B43" s="31"/>
      <c r="C43" s="34">
        <v>1000</v>
      </c>
      <c r="D43" s="34">
        <v>-500</v>
      </c>
      <c r="E43" s="66">
        <v>500</v>
      </c>
      <c r="F43" s="31"/>
      <c r="G43" s="65"/>
      <c r="H43" s="31"/>
      <c r="I43" s="86">
        <f t="shared" si="3"/>
        <v>500</v>
      </c>
    </row>
    <row r="44" spans="1:9" ht="15.75" x14ac:dyDescent="0.25">
      <c r="A44" s="59" t="s">
        <v>44</v>
      </c>
      <c r="B44" s="31"/>
      <c r="C44" s="34">
        <v>8000</v>
      </c>
      <c r="D44" s="34">
        <v>0</v>
      </c>
      <c r="E44" s="66">
        <v>8000</v>
      </c>
      <c r="F44" s="31"/>
      <c r="G44" s="65">
        <f>SUM('[1]cash book'!AG522)</f>
        <v>8067.7799999999988</v>
      </c>
      <c r="H44" s="31"/>
      <c r="I44" s="86">
        <f>SUM(E44)-G44</f>
        <v>-67.779999999998836</v>
      </c>
    </row>
    <row r="45" spans="1:9" ht="15.75" x14ac:dyDescent="0.25">
      <c r="A45" s="59" t="s">
        <v>45</v>
      </c>
      <c r="B45" s="31"/>
      <c r="C45" s="34">
        <v>3000</v>
      </c>
      <c r="D45" s="34">
        <v>0</v>
      </c>
      <c r="E45" s="66">
        <v>3000</v>
      </c>
      <c r="F45" s="31"/>
      <c r="G45" s="65">
        <f>SUM('[1]cash book'!BM522)</f>
        <v>18</v>
      </c>
      <c r="H45" s="31"/>
      <c r="I45" s="86">
        <f>SUM(E45)-G45</f>
        <v>2982</v>
      </c>
    </row>
    <row r="46" spans="1:9" ht="15.75" x14ac:dyDescent="0.25">
      <c r="A46" s="59" t="s">
        <v>46</v>
      </c>
      <c r="B46" s="31"/>
      <c r="C46" s="34">
        <v>2250</v>
      </c>
      <c r="D46" s="34"/>
      <c r="E46" s="66">
        <v>2250</v>
      </c>
      <c r="F46" s="31"/>
      <c r="G46" s="65">
        <f>SUM('[1]cash book'!BS522)</f>
        <v>1248</v>
      </c>
      <c r="H46" s="31"/>
      <c r="I46" s="86">
        <f>SUM(E46)-G46</f>
        <v>1002</v>
      </c>
    </row>
    <row r="47" spans="1:9" ht="15.75" x14ac:dyDescent="0.25">
      <c r="A47" s="59" t="s">
        <v>47</v>
      </c>
      <c r="B47" s="31"/>
      <c r="C47" s="33">
        <v>-1500</v>
      </c>
      <c r="D47" s="31"/>
      <c r="E47" s="65">
        <v>-1500</v>
      </c>
      <c r="F47" s="31"/>
      <c r="G47" s="65"/>
      <c r="H47" s="31"/>
      <c r="I47" s="65">
        <f>SUM(E47)-G47</f>
        <v>-1500</v>
      </c>
    </row>
    <row r="48" spans="1:9" x14ac:dyDescent="0.25">
      <c r="A48" s="57" t="s">
        <v>29</v>
      </c>
      <c r="B48" s="9"/>
      <c r="C48" s="11">
        <f>SUM(C36:C47)</f>
        <v>26750</v>
      </c>
      <c r="D48" s="5">
        <f>SUM(D36:D46)</f>
        <v>2400</v>
      </c>
      <c r="E48" s="67">
        <f>SUM(E36:E47)</f>
        <v>29150</v>
      </c>
      <c r="F48" s="9"/>
      <c r="G48" s="83">
        <f>SUM(G36:G46)</f>
        <v>14702.269999999999</v>
      </c>
      <c r="H48" s="9"/>
      <c r="I48" s="91">
        <f>SUM(E48)-G48</f>
        <v>14447.730000000001</v>
      </c>
    </row>
    <row r="49" spans="1:9" ht="60" x14ac:dyDescent="0.25">
      <c r="A49" s="53"/>
      <c r="B49" s="1"/>
      <c r="C49" s="2" t="s">
        <v>1</v>
      </c>
      <c r="D49" s="3" t="s">
        <v>2</v>
      </c>
      <c r="E49" s="64" t="s">
        <v>3</v>
      </c>
      <c r="F49" s="1"/>
      <c r="G49" s="64" t="s">
        <v>4</v>
      </c>
      <c r="H49" s="1"/>
      <c r="I49" s="64" t="s">
        <v>5</v>
      </c>
    </row>
    <row r="50" spans="1:9" x14ac:dyDescent="0.25">
      <c r="A50" s="54"/>
      <c r="B50" s="31"/>
      <c r="C50" s="34"/>
      <c r="D50" s="34"/>
      <c r="E50" s="66"/>
      <c r="F50" s="31"/>
      <c r="G50" s="65"/>
      <c r="H50" s="31"/>
      <c r="I50" s="86"/>
    </row>
    <row r="51" spans="1:9" x14ac:dyDescent="0.25">
      <c r="A51" s="55" t="s">
        <v>48</v>
      </c>
      <c r="B51" s="31"/>
      <c r="C51" s="34"/>
      <c r="D51" s="34"/>
      <c r="E51" s="66"/>
      <c r="F51" s="31"/>
      <c r="G51" s="65"/>
      <c r="H51" s="31"/>
      <c r="I51" s="92"/>
    </row>
    <row r="52" spans="1:9" x14ac:dyDescent="0.25">
      <c r="A52" s="54" t="s">
        <v>49</v>
      </c>
      <c r="B52" s="31"/>
      <c r="C52" s="34">
        <v>20000</v>
      </c>
      <c r="D52" s="40">
        <v>0</v>
      </c>
      <c r="E52" s="70">
        <v>20000</v>
      </c>
      <c r="F52" s="41"/>
      <c r="G52" s="71">
        <f>SUM('[1]cash book'!BK522)</f>
        <v>17943.239999999998</v>
      </c>
      <c r="H52" s="31"/>
      <c r="I52" s="92">
        <f>SUM(E52)-G52</f>
        <v>2056.760000000002</v>
      </c>
    </row>
    <row r="53" spans="1:9" x14ac:dyDescent="0.25">
      <c r="A53" s="54" t="s">
        <v>50</v>
      </c>
      <c r="B53" s="31"/>
      <c r="C53" s="34">
        <v>3000</v>
      </c>
      <c r="D53" s="40"/>
      <c r="E53" s="70">
        <v>3000</v>
      </c>
      <c r="F53" s="41"/>
      <c r="G53" s="71">
        <f>SUM('[1]cash book'!BI522)</f>
        <v>2908</v>
      </c>
      <c r="H53" s="31"/>
      <c r="I53" s="92">
        <f>SUM(E53)-G53</f>
        <v>92</v>
      </c>
    </row>
    <row r="54" spans="1:9" x14ac:dyDescent="0.25">
      <c r="A54" s="54" t="s">
        <v>51</v>
      </c>
      <c r="B54" s="31"/>
      <c r="C54" s="34">
        <v>0</v>
      </c>
      <c r="D54" s="40">
        <v>0</v>
      </c>
      <c r="E54" s="70">
        <v>0</v>
      </c>
      <c r="F54" s="41"/>
      <c r="G54" s="71">
        <f>SUM('[1]cash book'!BG522)</f>
        <v>0</v>
      </c>
      <c r="H54" s="31"/>
      <c r="I54" s="92">
        <f>SUM(E54)-G54</f>
        <v>0</v>
      </c>
    </row>
    <row r="55" spans="1:9" x14ac:dyDescent="0.25">
      <c r="A55" s="54" t="s">
        <v>52</v>
      </c>
      <c r="B55" s="31"/>
      <c r="C55" s="34">
        <v>2500</v>
      </c>
      <c r="D55" s="40">
        <v>1000</v>
      </c>
      <c r="E55" s="70">
        <v>3500</v>
      </c>
      <c r="F55" s="41"/>
      <c r="G55" s="71">
        <f>SUM('[1]cash book'!BF522)</f>
        <v>0</v>
      </c>
      <c r="H55" s="31"/>
      <c r="I55" s="92">
        <f>SUM(E55)-G55</f>
        <v>3500</v>
      </c>
    </row>
    <row r="56" spans="1:9" x14ac:dyDescent="0.25">
      <c r="A56" s="54" t="s">
        <v>53</v>
      </c>
      <c r="B56" s="31"/>
      <c r="C56" s="33">
        <v>1000</v>
      </c>
      <c r="D56" s="40"/>
      <c r="E56" s="71">
        <v>1000</v>
      </c>
      <c r="F56" s="41"/>
      <c r="G56" s="71">
        <f>SUM('[1]cash book'!BJ522)</f>
        <v>1000</v>
      </c>
      <c r="H56" s="31"/>
      <c r="I56" s="92">
        <f>SUM(E56)-G56</f>
        <v>0</v>
      </c>
    </row>
    <row r="57" spans="1:9" x14ac:dyDescent="0.25">
      <c r="A57" s="54" t="s">
        <v>54</v>
      </c>
      <c r="B57" s="31"/>
      <c r="C57" s="34">
        <v>3000</v>
      </c>
      <c r="D57" s="40">
        <v>1500</v>
      </c>
      <c r="E57" s="70">
        <v>4500</v>
      </c>
      <c r="F57" s="41"/>
      <c r="G57" s="71">
        <f>SUM('[1]cash book'!AQ522)</f>
        <v>2500</v>
      </c>
      <c r="H57" s="31"/>
      <c r="I57" s="92">
        <f t="shared" ref="I57:I69" si="4">SUM(E57)-G57</f>
        <v>2000</v>
      </c>
    </row>
    <row r="58" spans="1:9" x14ac:dyDescent="0.25">
      <c r="A58" s="54" t="s">
        <v>55</v>
      </c>
      <c r="B58" s="31"/>
      <c r="C58" s="34">
        <v>40000</v>
      </c>
      <c r="D58" s="40">
        <v>0</v>
      </c>
      <c r="E58" s="70">
        <v>40000</v>
      </c>
      <c r="F58" s="41"/>
      <c r="G58" s="71">
        <f>SUM('[1]cash book'!BH522)</f>
        <v>30000</v>
      </c>
      <c r="H58" s="31"/>
      <c r="I58" s="92">
        <f t="shared" si="4"/>
        <v>10000</v>
      </c>
    </row>
    <row r="59" spans="1:9" x14ac:dyDescent="0.25">
      <c r="A59" s="54" t="s">
        <v>56</v>
      </c>
      <c r="B59" s="31"/>
      <c r="C59" s="38"/>
      <c r="D59" s="43"/>
      <c r="E59" s="72"/>
      <c r="F59" s="41"/>
      <c r="G59" s="84"/>
      <c r="H59" s="31"/>
      <c r="I59" s="93">
        <f>SUM(E59)-G59</f>
        <v>0</v>
      </c>
    </row>
    <row r="60" spans="1:9" x14ac:dyDescent="0.25">
      <c r="A60" s="57" t="s">
        <v>29</v>
      </c>
      <c r="B60" s="9"/>
      <c r="C60" s="5">
        <f>SUM(C52:C59)</f>
        <v>69500</v>
      </c>
      <c r="D60" s="12">
        <f>SUM(D52:D57)</f>
        <v>2500</v>
      </c>
      <c r="E60" s="73">
        <f>SUM(E52:E59)</f>
        <v>72000</v>
      </c>
      <c r="F60" s="13"/>
      <c r="G60" s="79">
        <f>SUM(G52:G58)</f>
        <v>54351.24</v>
      </c>
      <c r="H60" s="9"/>
      <c r="I60" s="94">
        <f t="shared" si="4"/>
        <v>17648.760000000002</v>
      </c>
    </row>
    <row r="61" spans="1:9" x14ac:dyDescent="0.25">
      <c r="A61" s="54"/>
      <c r="B61" s="31"/>
      <c r="C61" s="34"/>
      <c r="D61" s="40"/>
      <c r="E61" s="70"/>
      <c r="F61" s="41"/>
      <c r="G61" s="71"/>
      <c r="H61" s="31"/>
      <c r="I61" s="95"/>
    </row>
    <row r="62" spans="1:9" x14ac:dyDescent="0.25">
      <c r="A62" s="58" t="s">
        <v>57</v>
      </c>
      <c r="B62" s="1"/>
      <c r="C62" s="7"/>
      <c r="D62" s="15"/>
      <c r="E62" s="74"/>
      <c r="F62" s="16"/>
      <c r="G62" s="78"/>
      <c r="H62" s="1"/>
      <c r="I62" s="95"/>
    </row>
    <row r="63" spans="1:9" x14ac:dyDescent="0.25">
      <c r="A63" s="54" t="s">
        <v>58</v>
      </c>
      <c r="B63" s="31"/>
      <c r="C63" s="34">
        <v>3000</v>
      </c>
      <c r="D63" s="40"/>
      <c r="E63" s="70">
        <f>SUM(C63:D63)</f>
        <v>3000</v>
      </c>
      <c r="F63" s="41"/>
      <c r="G63" s="71">
        <f>SUM('[1]cash book'!BD522)</f>
        <v>0</v>
      </c>
      <c r="H63" s="31"/>
      <c r="I63" s="92">
        <f>SUM(E63)-G63</f>
        <v>3000</v>
      </c>
    </row>
    <row r="64" spans="1:9" x14ac:dyDescent="0.25">
      <c r="A64" s="54" t="s">
        <v>59</v>
      </c>
      <c r="B64" s="31"/>
      <c r="C64" s="34">
        <v>0</v>
      </c>
      <c r="D64" s="40">
        <v>1000</v>
      </c>
      <c r="E64" s="70">
        <f t="shared" ref="E64:E72" si="5">SUM(C64:D64)</f>
        <v>1000</v>
      </c>
      <c r="F64" s="41"/>
      <c r="G64" s="71">
        <f>SUM('[1]cash book'!AX522)</f>
        <v>350</v>
      </c>
      <c r="H64" s="31"/>
      <c r="I64" s="92">
        <f t="shared" si="4"/>
        <v>650</v>
      </c>
    </row>
    <row r="65" spans="1:9" x14ac:dyDescent="0.25">
      <c r="A65" s="54" t="s">
        <v>60</v>
      </c>
      <c r="B65" s="31"/>
      <c r="C65" s="34">
        <v>4000</v>
      </c>
      <c r="D65" s="40">
        <v>3000</v>
      </c>
      <c r="E65" s="70">
        <f t="shared" si="5"/>
        <v>7000</v>
      </c>
      <c r="F65" s="41"/>
      <c r="G65" s="71">
        <f>SUM('[1]cash book'!AY522)</f>
        <v>3160</v>
      </c>
      <c r="H65" s="31"/>
      <c r="I65" s="92">
        <f t="shared" si="4"/>
        <v>3840</v>
      </c>
    </row>
    <row r="66" spans="1:9" x14ac:dyDescent="0.25">
      <c r="A66" s="54" t="s">
        <v>61</v>
      </c>
      <c r="B66" s="31"/>
      <c r="C66" s="33">
        <v>3500</v>
      </c>
      <c r="D66" s="42"/>
      <c r="E66" s="71">
        <f t="shared" si="5"/>
        <v>3500</v>
      </c>
      <c r="F66" s="41"/>
      <c r="G66" s="71"/>
      <c r="H66" s="31"/>
      <c r="I66" s="92">
        <f t="shared" si="4"/>
        <v>3500</v>
      </c>
    </row>
    <row r="67" spans="1:9" x14ac:dyDescent="0.25">
      <c r="A67" s="54" t="s">
        <v>62</v>
      </c>
      <c r="B67" s="31"/>
      <c r="C67" s="33">
        <v>3000</v>
      </c>
      <c r="D67" s="42"/>
      <c r="E67" s="71">
        <f t="shared" si="5"/>
        <v>3000</v>
      </c>
      <c r="F67" s="41"/>
      <c r="G67" s="71">
        <f>SUM('[1]cash book'!BA522)</f>
        <v>1080</v>
      </c>
      <c r="H67" s="31"/>
      <c r="I67" s="92">
        <f t="shared" si="4"/>
        <v>1920</v>
      </c>
    </row>
    <row r="68" spans="1:9" x14ac:dyDescent="0.25">
      <c r="A68" s="54" t="s">
        <v>63</v>
      </c>
      <c r="B68" s="31"/>
      <c r="C68" s="33">
        <v>9000</v>
      </c>
      <c r="D68" s="42">
        <v>4000</v>
      </c>
      <c r="E68" s="71">
        <f t="shared" si="5"/>
        <v>13000</v>
      </c>
      <c r="F68" s="41"/>
      <c r="G68" s="71">
        <f>SUM('[1]cash book'!BB522)</f>
        <v>0</v>
      </c>
      <c r="H68" s="31"/>
      <c r="I68" s="92">
        <f t="shared" si="4"/>
        <v>13000</v>
      </c>
    </row>
    <row r="69" spans="1:9" x14ac:dyDescent="0.25">
      <c r="A69" s="54" t="s">
        <v>64</v>
      </c>
      <c r="B69" s="31"/>
      <c r="C69" s="34">
        <v>9000</v>
      </c>
      <c r="D69" s="40"/>
      <c r="E69" s="70">
        <f t="shared" si="5"/>
        <v>9000</v>
      </c>
      <c r="F69" s="41"/>
      <c r="G69" s="71">
        <f>SUM('[1]cash book'!AZ522)</f>
        <v>1036.8</v>
      </c>
      <c r="H69" s="31"/>
      <c r="I69" s="92">
        <f t="shared" si="4"/>
        <v>7963.2</v>
      </c>
    </row>
    <row r="70" spans="1:9" x14ac:dyDescent="0.25">
      <c r="A70" s="54" t="s">
        <v>65</v>
      </c>
      <c r="B70" s="31"/>
      <c r="C70" s="33">
        <v>4500</v>
      </c>
      <c r="D70" s="42">
        <v>5000</v>
      </c>
      <c r="E70" s="71">
        <f t="shared" si="5"/>
        <v>9500</v>
      </c>
      <c r="F70" s="41"/>
      <c r="G70" s="71">
        <f>SUM('[1]cash book'!BC522)</f>
        <v>0</v>
      </c>
      <c r="H70" s="31"/>
      <c r="I70" s="92">
        <f>SUM(E70)-G70</f>
        <v>9500</v>
      </c>
    </row>
    <row r="71" spans="1:9" x14ac:dyDescent="0.25">
      <c r="A71" s="54" t="s">
        <v>66</v>
      </c>
      <c r="B71" s="31"/>
      <c r="C71" s="34">
        <v>0</v>
      </c>
      <c r="D71" s="40">
        <v>1000</v>
      </c>
      <c r="E71" s="70">
        <f t="shared" si="5"/>
        <v>1000</v>
      </c>
      <c r="F71" s="41"/>
      <c r="G71" s="71">
        <f>SUM('[1]cash book'!AW522)</f>
        <v>731.8</v>
      </c>
      <c r="H71" s="31"/>
      <c r="I71" s="92">
        <f>SUM(E71)-G71</f>
        <v>268.20000000000005</v>
      </c>
    </row>
    <row r="72" spans="1:9" x14ac:dyDescent="0.25">
      <c r="A72" s="54" t="s">
        <v>67</v>
      </c>
      <c r="B72" s="31"/>
      <c r="C72" s="34">
        <v>-1850</v>
      </c>
      <c r="D72" s="40">
        <v>0</v>
      </c>
      <c r="E72" s="70">
        <f t="shared" si="5"/>
        <v>-1850</v>
      </c>
      <c r="F72" s="41"/>
      <c r="G72" s="71"/>
      <c r="H72" s="31"/>
      <c r="I72" s="92">
        <f>SUM(E72)-G72</f>
        <v>-1850</v>
      </c>
    </row>
    <row r="73" spans="1:9" ht="15.75" x14ac:dyDescent="0.25">
      <c r="A73" s="57" t="s">
        <v>91</v>
      </c>
      <c r="B73" s="18"/>
      <c r="C73" s="19">
        <f>SUM(C63:C72)</f>
        <v>34150</v>
      </c>
      <c r="D73" s="20">
        <f>SUM(D63:D72)</f>
        <v>14000</v>
      </c>
      <c r="E73" s="75">
        <f>SUM(E63:E72)</f>
        <v>48150</v>
      </c>
      <c r="F73" s="21"/>
      <c r="G73" s="73">
        <f>SUM(G63:G71)</f>
        <v>6358.6</v>
      </c>
      <c r="H73" s="6"/>
      <c r="I73" s="96">
        <f t="shared" ref="I73:I77" si="6">SUM(E73)-G73</f>
        <v>41791.4</v>
      </c>
    </row>
    <row r="74" spans="1:9" ht="15.75" x14ac:dyDescent="0.25">
      <c r="A74" s="54"/>
      <c r="B74" s="44"/>
      <c r="C74" s="45"/>
      <c r="D74" s="46"/>
      <c r="E74" s="76"/>
      <c r="F74" s="47"/>
      <c r="G74" s="70"/>
      <c r="H74" s="48"/>
      <c r="I74" s="97"/>
    </row>
    <row r="75" spans="1:9" x14ac:dyDescent="0.25">
      <c r="A75" s="58" t="s">
        <v>68</v>
      </c>
      <c r="B75" s="1"/>
      <c r="C75" s="7"/>
      <c r="D75" s="15"/>
      <c r="E75" s="74"/>
      <c r="F75" s="16"/>
      <c r="G75" s="78"/>
      <c r="H75" s="1"/>
      <c r="I75" s="95"/>
    </row>
    <row r="76" spans="1:9" ht="15.75" x14ac:dyDescent="0.25">
      <c r="A76" s="54" t="s">
        <v>69</v>
      </c>
      <c r="B76" s="31"/>
      <c r="C76" s="34">
        <v>0</v>
      </c>
      <c r="D76" s="46">
        <v>17000</v>
      </c>
      <c r="E76" s="70">
        <v>17000</v>
      </c>
      <c r="F76" s="41"/>
      <c r="G76" s="71">
        <f>SUM('[1]cash book'!BU522)</f>
        <v>0</v>
      </c>
      <c r="H76" s="31"/>
      <c r="I76" s="92">
        <f t="shared" si="6"/>
        <v>17000</v>
      </c>
    </row>
    <row r="77" spans="1:9" x14ac:dyDescent="0.25">
      <c r="A77" s="57" t="s">
        <v>29</v>
      </c>
      <c r="B77" s="9"/>
      <c r="C77" s="5">
        <v>10000</v>
      </c>
      <c r="D77" s="12">
        <f>SUM(D76:D76)</f>
        <v>17000</v>
      </c>
      <c r="E77" s="73">
        <f>SUM(E76:E76)</f>
        <v>17000</v>
      </c>
      <c r="F77" s="21"/>
      <c r="G77" s="73">
        <f>SUM(G76:G76)</f>
        <v>0</v>
      </c>
      <c r="H77" s="6"/>
      <c r="I77" s="96">
        <f t="shared" si="6"/>
        <v>17000</v>
      </c>
    </row>
    <row r="78" spans="1:9" ht="60" x14ac:dyDescent="0.25">
      <c r="A78" s="53"/>
      <c r="B78" s="1"/>
      <c r="C78" s="2" t="s">
        <v>1</v>
      </c>
      <c r="D78" s="3" t="s">
        <v>2</v>
      </c>
      <c r="E78" s="64" t="s">
        <v>3</v>
      </c>
      <c r="F78" s="1"/>
      <c r="G78" s="64" t="s">
        <v>4</v>
      </c>
      <c r="H78" s="1"/>
      <c r="I78" s="64" t="s">
        <v>5</v>
      </c>
    </row>
    <row r="79" spans="1:9" x14ac:dyDescent="0.25">
      <c r="A79" s="58" t="s">
        <v>70</v>
      </c>
      <c r="B79" s="1"/>
      <c r="C79" s="22">
        <v>7000</v>
      </c>
      <c r="D79" s="23">
        <v>0</v>
      </c>
      <c r="E79" s="77">
        <v>7000</v>
      </c>
      <c r="F79" s="24"/>
      <c r="G79" s="85">
        <f>SUM('[1]cash book'!AS522)</f>
        <v>1630.2500000000002</v>
      </c>
      <c r="H79" s="25"/>
      <c r="I79" s="98">
        <f t="shared" ref="I79:I92" si="7">SUM(E79)-G79</f>
        <v>5369.75</v>
      </c>
    </row>
    <row r="80" spans="1:9" x14ac:dyDescent="0.25">
      <c r="A80" s="54"/>
      <c r="B80" s="31"/>
      <c r="C80" s="34"/>
      <c r="D80" s="40"/>
      <c r="E80" s="70"/>
      <c r="F80" s="41"/>
      <c r="G80" s="71"/>
      <c r="H80" s="31"/>
      <c r="I80" s="92"/>
    </row>
    <row r="81" spans="1:9" x14ac:dyDescent="0.25">
      <c r="A81" s="57" t="s">
        <v>29</v>
      </c>
      <c r="B81" s="9"/>
      <c r="C81" s="5">
        <v>7000</v>
      </c>
      <c r="D81" s="12"/>
      <c r="E81" s="73">
        <v>7000</v>
      </c>
      <c r="F81" s="13"/>
      <c r="G81" s="79">
        <f>SUM(G79:G80)</f>
        <v>1630.2500000000002</v>
      </c>
      <c r="H81" s="9"/>
      <c r="I81" s="94">
        <f t="shared" si="7"/>
        <v>5369.75</v>
      </c>
    </row>
    <row r="82" spans="1:9" x14ac:dyDescent="0.25">
      <c r="A82" s="54"/>
      <c r="B82" s="31"/>
      <c r="C82" s="34"/>
      <c r="D82" s="40"/>
      <c r="E82" s="70"/>
      <c r="F82" s="41"/>
      <c r="G82" s="71"/>
      <c r="H82" s="31"/>
      <c r="I82" s="92"/>
    </row>
    <row r="83" spans="1:9" ht="15.75" x14ac:dyDescent="0.25">
      <c r="A83" s="60" t="s">
        <v>71</v>
      </c>
      <c r="B83" s="9"/>
      <c r="C83" s="5">
        <f>SUM(C77)+C73+C60+C48+C33+C25+C81</f>
        <v>277100</v>
      </c>
      <c r="D83" s="12">
        <f>SUM(D77)+D73+D60+D48+D33+D25</f>
        <v>39600</v>
      </c>
      <c r="E83" s="104">
        <f>SUM(E81)+E77+E73+E60+E48+E33+E25</f>
        <v>306700</v>
      </c>
      <c r="F83" s="105"/>
      <c r="G83" s="106">
        <f>SUM(G81)+G77+G73+G60+G48+G33+G25</f>
        <v>137985.96</v>
      </c>
      <c r="H83" s="107"/>
      <c r="I83" s="108">
        <f>SUM(E83)-G83</f>
        <v>168714.04</v>
      </c>
    </row>
    <row r="84" spans="1:9" x14ac:dyDescent="0.25">
      <c r="A84" s="54"/>
      <c r="B84" s="31"/>
      <c r="C84" s="34"/>
      <c r="D84" s="40"/>
      <c r="E84" s="70"/>
      <c r="F84" s="41"/>
      <c r="G84" s="71"/>
      <c r="H84" s="31"/>
      <c r="I84" s="92"/>
    </row>
    <row r="85" spans="1:9" x14ac:dyDescent="0.25">
      <c r="A85" s="53" t="s">
        <v>72</v>
      </c>
      <c r="B85" s="1"/>
      <c r="C85" s="7">
        <v>10000</v>
      </c>
      <c r="D85" s="15">
        <v>-300</v>
      </c>
      <c r="E85" s="78">
        <v>9700</v>
      </c>
      <c r="F85" s="16"/>
      <c r="G85" s="78"/>
      <c r="H85" s="1"/>
      <c r="I85" s="95">
        <f t="shared" si="7"/>
        <v>9700</v>
      </c>
    </row>
    <row r="86" spans="1:9" x14ac:dyDescent="0.25">
      <c r="A86" s="54" t="s">
        <v>73</v>
      </c>
      <c r="B86" s="31"/>
      <c r="C86" s="34"/>
      <c r="D86" s="40">
        <v>20000</v>
      </c>
      <c r="E86" s="71">
        <v>20000</v>
      </c>
      <c r="F86" s="41"/>
      <c r="G86" s="71"/>
      <c r="H86" s="31"/>
      <c r="I86" s="92">
        <f t="shared" si="7"/>
        <v>20000</v>
      </c>
    </row>
    <row r="87" spans="1:9" x14ac:dyDescent="0.25">
      <c r="A87" s="54" t="s">
        <v>74</v>
      </c>
      <c r="B87" s="31"/>
      <c r="C87" s="34"/>
      <c r="D87" s="40"/>
      <c r="E87" s="71">
        <v>5000</v>
      </c>
      <c r="F87" s="41"/>
      <c r="G87" s="71"/>
      <c r="H87" s="31"/>
      <c r="I87" s="92">
        <f t="shared" si="7"/>
        <v>5000</v>
      </c>
    </row>
    <row r="88" spans="1:9" x14ac:dyDescent="0.25">
      <c r="A88" s="54" t="s">
        <v>75</v>
      </c>
      <c r="B88" s="31"/>
      <c r="C88" s="34">
        <v>2000</v>
      </c>
      <c r="D88" s="40">
        <v>2700</v>
      </c>
      <c r="E88" s="71">
        <v>4700</v>
      </c>
      <c r="F88" s="41"/>
      <c r="G88" s="71">
        <f>SUM('[1]cash book'!BW522)</f>
        <v>0</v>
      </c>
      <c r="H88" s="31"/>
      <c r="I88" s="92">
        <f t="shared" si="7"/>
        <v>4700</v>
      </c>
    </row>
    <row r="89" spans="1:9" x14ac:dyDescent="0.25">
      <c r="A89" s="54" t="s">
        <v>76</v>
      </c>
      <c r="B89" s="31"/>
      <c r="C89" s="34">
        <v>85400</v>
      </c>
      <c r="D89" s="40">
        <v>-1300</v>
      </c>
      <c r="E89" s="71">
        <v>84100</v>
      </c>
      <c r="F89" s="41"/>
      <c r="G89" s="71"/>
      <c r="H89" s="31"/>
      <c r="I89" s="92">
        <f>SUM(E89)-G89</f>
        <v>84100</v>
      </c>
    </row>
    <row r="90" spans="1:9" x14ac:dyDescent="0.25">
      <c r="A90" s="54" t="s">
        <v>77</v>
      </c>
      <c r="B90" s="31"/>
      <c r="C90" s="34"/>
      <c r="D90" s="40"/>
      <c r="E90" s="71">
        <v>0</v>
      </c>
      <c r="F90" s="47"/>
      <c r="G90" s="71">
        <f>SUM('[1]cash book'!BY522)</f>
        <v>420</v>
      </c>
      <c r="H90" s="48"/>
      <c r="I90" s="97">
        <f>SUM(E90)-G90</f>
        <v>-420</v>
      </c>
    </row>
    <row r="91" spans="1:9" x14ac:dyDescent="0.25">
      <c r="A91" s="55" t="s">
        <v>78</v>
      </c>
      <c r="B91" s="31"/>
      <c r="C91" s="33">
        <v>5000</v>
      </c>
      <c r="D91" s="42">
        <v>3300</v>
      </c>
      <c r="E91" s="71">
        <v>8300</v>
      </c>
      <c r="F91" s="42"/>
      <c r="G91" s="71"/>
      <c r="H91" s="33"/>
      <c r="I91" s="92">
        <f t="shared" si="7"/>
        <v>8300</v>
      </c>
    </row>
    <row r="92" spans="1:9" x14ac:dyDescent="0.25">
      <c r="A92" s="61" t="s">
        <v>79</v>
      </c>
      <c r="B92" s="9"/>
      <c r="C92" s="10"/>
      <c r="D92" s="14"/>
      <c r="E92" s="73">
        <f>SUM(E85:E91)</f>
        <v>131800</v>
      </c>
      <c r="F92" s="14"/>
      <c r="G92" s="79">
        <f>SUM(G86:G91)</f>
        <v>420</v>
      </c>
      <c r="H92" s="10"/>
      <c r="I92" s="94">
        <f t="shared" si="7"/>
        <v>131380</v>
      </c>
    </row>
    <row r="93" spans="1:9" x14ac:dyDescent="0.25">
      <c r="A93" s="55" t="s">
        <v>94</v>
      </c>
      <c r="B93" s="31"/>
      <c r="C93" s="33"/>
      <c r="D93" s="42"/>
      <c r="E93" s="100">
        <f>SUM(E92)+E83</f>
        <v>438500</v>
      </c>
      <c r="F93" s="101"/>
      <c r="G93" s="100">
        <f t="shared" ref="G93:I93" si="8">SUM(G92)+G83</f>
        <v>138405.96</v>
      </c>
      <c r="H93" s="102"/>
      <c r="I93" s="103">
        <f t="shared" si="8"/>
        <v>300094.04000000004</v>
      </c>
    </row>
    <row r="94" spans="1:9" x14ac:dyDescent="0.25">
      <c r="A94" s="62" t="s">
        <v>80</v>
      </c>
      <c r="B94" s="1"/>
      <c r="C94" s="8"/>
      <c r="D94" s="17"/>
      <c r="E94" s="78"/>
      <c r="F94" s="17"/>
      <c r="G94" s="77" t="s">
        <v>92</v>
      </c>
      <c r="H94" s="26"/>
      <c r="I94" s="99" t="s">
        <v>93</v>
      </c>
    </row>
    <row r="95" spans="1:9" x14ac:dyDescent="0.25">
      <c r="A95" s="54" t="s">
        <v>81</v>
      </c>
      <c r="B95" s="31"/>
      <c r="C95" s="33"/>
      <c r="D95" s="42"/>
      <c r="E95" s="71">
        <v>0</v>
      </c>
      <c r="F95" s="42"/>
      <c r="G95" s="71">
        <f>SUM('[1]cash book'!U522)</f>
        <v>-10</v>
      </c>
      <c r="H95" s="33"/>
      <c r="I95" s="92">
        <v>0</v>
      </c>
    </row>
    <row r="96" spans="1:9" x14ac:dyDescent="0.25">
      <c r="A96" s="54" t="s">
        <v>82</v>
      </c>
      <c r="B96" s="31"/>
      <c r="C96" s="33"/>
      <c r="D96" s="41"/>
      <c r="E96" s="71">
        <v>-298000</v>
      </c>
      <c r="F96" s="41"/>
      <c r="G96" s="71">
        <f>SUM('[1]cash book'!M522)</f>
        <v>-265487</v>
      </c>
      <c r="H96" s="31"/>
      <c r="I96" s="92">
        <f t="shared" ref="I96:I106" si="9">SUM(E96)-G96</f>
        <v>-32513</v>
      </c>
    </row>
    <row r="97" spans="1:9" x14ac:dyDescent="0.25">
      <c r="A97" s="54" t="s">
        <v>83</v>
      </c>
      <c r="B97" s="31"/>
      <c r="C97" s="33"/>
      <c r="D97" s="41"/>
      <c r="E97" s="71">
        <v>-7500</v>
      </c>
      <c r="F97" s="41"/>
      <c r="G97" s="71">
        <f>SUM('[1]cash book'!O522)</f>
        <v>0</v>
      </c>
      <c r="H97" s="31"/>
      <c r="I97" s="92">
        <f t="shared" si="9"/>
        <v>-7500</v>
      </c>
    </row>
    <row r="98" spans="1:9" x14ac:dyDescent="0.25">
      <c r="A98" s="54"/>
      <c r="B98" s="31"/>
      <c r="C98" s="33"/>
      <c r="D98" s="41"/>
      <c r="E98" s="71"/>
      <c r="F98" s="41"/>
      <c r="G98" s="71"/>
      <c r="H98" s="31"/>
      <c r="I98" s="92"/>
    </row>
    <row r="99" spans="1:9" x14ac:dyDescent="0.25">
      <c r="A99" s="54" t="s">
        <v>62</v>
      </c>
      <c r="B99" s="31"/>
      <c r="C99" s="33"/>
      <c r="D99" s="41"/>
      <c r="E99" s="71">
        <v>-3000</v>
      </c>
      <c r="F99" s="41"/>
      <c r="G99" s="71">
        <f>SUM('[1]cash book'!N522)</f>
        <v>-2975</v>
      </c>
      <c r="H99" s="31"/>
      <c r="I99" s="92">
        <f t="shared" si="9"/>
        <v>-25</v>
      </c>
    </row>
    <row r="100" spans="1:9" x14ac:dyDescent="0.25">
      <c r="A100" s="54" t="s">
        <v>84</v>
      </c>
      <c r="B100" s="31"/>
      <c r="C100" s="33"/>
      <c r="D100" s="41"/>
      <c r="E100" s="71">
        <v>-5000</v>
      </c>
      <c r="F100" s="41"/>
      <c r="G100" s="71">
        <v>0</v>
      </c>
      <c r="H100" s="31"/>
      <c r="I100" s="92">
        <f t="shared" si="9"/>
        <v>-5000</v>
      </c>
    </row>
    <row r="101" spans="1:9" x14ac:dyDescent="0.25">
      <c r="A101" s="54" t="s">
        <v>85</v>
      </c>
      <c r="B101" s="31"/>
      <c r="C101" s="33"/>
      <c r="D101" s="41"/>
      <c r="E101" s="71">
        <v>0</v>
      </c>
      <c r="F101" s="41"/>
      <c r="G101" s="71">
        <f>SUM('[1]cash book'!T522)</f>
        <v>-275.47000000000003</v>
      </c>
      <c r="H101" s="31"/>
      <c r="I101" s="92">
        <v>0</v>
      </c>
    </row>
    <row r="102" spans="1:9" x14ac:dyDescent="0.25">
      <c r="A102" s="54" t="s">
        <v>86</v>
      </c>
      <c r="B102" s="31"/>
      <c r="C102" s="33"/>
      <c r="D102" s="41"/>
      <c r="E102" s="71">
        <v>0</v>
      </c>
      <c r="F102" s="41"/>
      <c r="G102" s="71">
        <f>SUM('[1]cash book'!R522)</f>
        <v>-1000</v>
      </c>
      <c r="H102" s="31"/>
      <c r="I102" s="92">
        <v>0</v>
      </c>
    </row>
    <row r="103" spans="1:9" x14ac:dyDescent="0.25">
      <c r="A103" s="54" t="s">
        <v>87</v>
      </c>
      <c r="B103" s="31"/>
      <c r="C103" s="33"/>
      <c r="D103" s="41"/>
      <c r="E103" s="71">
        <v>-500</v>
      </c>
      <c r="F103" s="41"/>
      <c r="G103" s="71">
        <f>SUM('[1]cash book'!P522)</f>
        <v>-100.19</v>
      </c>
      <c r="H103" s="31"/>
      <c r="I103" s="92">
        <f t="shared" si="9"/>
        <v>-399.81</v>
      </c>
    </row>
    <row r="104" spans="1:9" x14ac:dyDescent="0.25">
      <c r="A104" s="54" t="s">
        <v>88</v>
      </c>
      <c r="B104" s="31"/>
      <c r="C104" s="33"/>
      <c r="D104" s="41"/>
      <c r="E104" s="71"/>
      <c r="F104" s="41"/>
      <c r="G104" s="71">
        <f>SUM('[1]cash book'!S522)</f>
        <v>-50</v>
      </c>
      <c r="H104" s="31"/>
      <c r="I104" s="92">
        <f t="shared" si="9"/>
        <v>50</v>
      </c>
    </row>
    <row r="105" spans="1:9" x14ac:dyDescent="0.25">
      <c r="A105" s="54" t="s">
        <v>70</v>
      </c>
      <c r="B105" s="31"/>
      <c r="C105" s="33"/>
      <c r="D105" s="41"/>
      <c r="E105" s="71">
        <v>-1500</v>
      </c>
      <c r="F105" s="41"/>
      <c r="G105" s="71">
        <f>SUM('[1]cash book'!Q522)</f>
        <v>-220</v>
      </c>
      <c r="H105" s="31"/>
      <c r="I105" s="92">
        <f t="shared" si="9"/>
        <v>-1280</v>
      </c>
    </row>
    <row r="106" spans="1:9" x14ac:dyDescent="0.25">
      <c r="A106" s="61" t="s">
        <v>89</v>
      </c>
      <c r="B106" s="9"/>
      <c r="C106" s="10"/>
      <c r="D106" s="13"/>
      <c r="E106" s="106">
        <f>SUM(E95:E105)</f>
        <v>-315500</v>
      </c>
      <c r="F106" s="105"/>
      <c r="G106" s="106">
        <f>SUM(G95:G105)</f>
        <v>-270117.65999999997</v>
      </c>
      <c r="H106" s="107"/>
      <c r="I106" s="108">
        <f t="shared" si="9"/>
        <v>-45382.340000000026</v>
      </c>
    </row>
    <row r="107" spans="1:9" x14ac:dyDescent="0.25">
      <c r="A107" s="63"/>
      <c r="B107" s="31"/>
      <c r="C107" s="33"/>
      <c r="D107" s="31"/>
      <c r="E107" s="33"/>
      <c r="F107" s="31"/>
      <c r="G107" s="33"/>
      <c r="H107" s="31"/>
      <c r="I107" s="39"/>
    </row>
    <row r="108" spans="1:9" x14ac:dyDescent="0.25">
      <c r="A108" s="30"/>
      <c r="B108" s="31"/>
      <c r="C108" s="33"/>
      <c r="D108" s="31"/>
      <c r="E108" s="33"/>
      <c r="F108" s="31"/>
      <c r="G108" s="33"/>
      <c r="H108" s="31"/>
      <c r="I108" s="39"/>
    </row>
    <row r="109" spans="1:9" ht="15.75" thickBot="1" x14ac:dyDescent="0.3">
      <c r="A109" s="49"/>
      <c r="B109" s="50"/>
      <c r="C109" s="51"/>
      <c r="D109" s="50"/>
      <c r="E109" s="51"/>
      <c r="F109" s="50"/>
      <c r="G109" s="51"/>
      <c r="H109" s="50"/>
      <c r="I109" s="52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&amp;CBAILDON TOWN CONCIL BUDGET 2019/20
as at 22nd august 2019</oddHeader>
    <oddFooter>&amp;C&amp;P</oddFooter>
  </headerFooter>
  <rowBreaks count="3" manualBreakCount="3">
    <brk id="25" max="16383" man="1"/>
    <brk id="48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RFO-PC</dc:creator>
  <cp:lastModifiedBy>RFO-PC</cp:lastModifiedBy>
  <cp:lastPrinted>2019-08-23T09:53:38Z</cp:lastPrinted>
  <dcterms:created xsi:type="dcterms:W3CDTF">2019-08-23T09:17:37Z</dcterms:created>
  <dcterms:modified xsi:type="dcterms:W3CDTF">2019-08-23T09:54:59Z</dcterms:modified>
</cp:coreProperties>
</file>